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Filters" sheetId="1" r:id="rId1"/>
    <sheet name="2021 Capital Operating Changes" sheetId="2" r:id="rId2"/>
  </sheets>
  <definedNames>
    <definedName name="Slicer_Agency">#N/A</definedName>
    <definedName name="Slicer_Secretarial_Area">#N/A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G5" i="1"/>
  <c r="F5" i="1"/>
  <c r="E5" i="1"/>
  <c r="D5" i="1"/>
  <c r="C5" i="1"/>
  <c r="N2" i="2"/>
  <c r="M2" i="2"/>
  <c r="L2" i="2"/>
  <c r="K2" i="2"/>
  <c r="J2" i="2"/>
  <c r="I2" i="2"/>
</calcChain>
</file>

<file path=xl/sharedStrings.xml><?xml version="1.0" encoding="utf-8"?>
<sst xmlns="http://schemas.openxmlformats.org/spreadsheetml/2006/main" count="175" uniqueCount="123">
  <si>
    <t>Secretarial Area</t>
  </si>
  <si>
    <t>Sec Area Sort</t>
  </si>
  <si>
    <t>Agy Code</t>
  </si>
  <si>
    <t>Agy Sort</t>
  </si>
  <si>
    <t>Agency Title</t>
  </si>
  <si>
    <t>Agency</t>
  </si>
  <si>
    <t>Title</t>
  </si>
  <si>
    <t>Description</t>
  </si>
  <si>
    <t>FY 2021 GF</t>
  </si>
  <si>
    <t>FY 2022 GF</t>
  </si>
  <si>
    <t>FY 2021 NGF</t>
  </si>
  <si>
    <t>FY 2022 NGF</t>
  </si>
  <si>
    <t>FY 2021 Bonds</t>
  </si>
  <si>
    <t>FY 2022 Bonds</t>
  </si>
  <si>
    <t>Administration</t>
  </si>
  <si>
    <t>Department of General Services</t>
  </si>
  <si>
    <t>Department of General Services (194)</t>
  </si>
  <si>
    <t>Perform waterproofing repairs for Capitol Visitor's Center</t>
  </si>
  <si>
    <t xml:space="preserve">Provides funding to perform waterproofing repairs in the Capitol Visitor's Center.
</t>
  </si>
  <si>
    <t>Planning for new state office building and parking deck</t>
  </si>
  <si>
    <t xml:space="preserve">Provides planning funding for the construction of a new state office building and parking deck.
</t>
  </si>
  <si>
    <t>Planning for new Supreme Court Building</t>
  </si>
  <si>
    <t xml:space="preserve">Provides planning funding for the construction of a new Supreme Court and Court of Appeals building.
</t>
  </si>
  <si>
    <t>Agriculture and Forestry</t>
  </si>
  <si>
    <t>Department of Forestry</t>
  </si>
  <si>
    <t>Department of Forestry (411)</t>
  </si>
  <si>
    <t xml:space="preserve">Acquire additional forest land in Charlotte County </t>
  </si>
  <si>
    <t xml:space="preserve">Authorizes the acquisition of approximately 2,500 acres of additional forest land in Charlotte County for a new state forest.  Phase I was approved in Item C-2 of Chapter 1289, 2020 Acts of Assembly. 
</t>
  </si>
  <si>
    <t>Education</t>
  </si>
  <si>
    <t>George Mason University</t>
  </si>
  <si>
    <t>George Mason University (247)</t>
  </si>
  <si>
    <t xml:space="preserve">Aquatic and Fitness Center Renewal </t>
  </si>
  <si>
    <t xml:space="preserve">Allows George Mason University to make necessary repairs and renovations to its Aquatic and Fitness Center.
</t>
  </si>
  <si>
    <t>Longwood University</t>
  </si>
  <si>
    <t>Longwood University (214)</t>
  </si>
  <si>
    <t>Replace Major HVAC Controls and Equipment</t>
  </si>
  <si>
    <t xml:space="preserve">Provides funding to replace the heating and air conditioning systems' controls in the university's facilities that are the most inadequate to meet the emergent changes in operations resulting from COVID-19 and the mechanical components that have the highest probability of near-term failure.
</t>
  </si>
  <si>
    <t>Virginia Polytechnic Institute and State University</t>
  </si>
  <si>
    <t>Virginia Polytechnic Institute and State University (208)</t>
  </si>
  <si>
    <t>Supplant Planning Financing to Replace Randolph Hall</t>
  </si>
  <si>
    <t xml:space="preserve">Provides 9(d) bond authorization to replace nongeneral fund revenues authorized for planning the Randolph Hall Replacement, allowing the university to improve its cash management strategies and to conserve overhead resources.
</t>
  </si>
  <si>
    <t>Supplement Innovation Campus Academic Building Parking</t>
  </si>
  <si>
    <t xml:space="preserve">Supports construction of a parking structure that contains 178 spaces and a surface lot of 104 spaces associated with the Innovation Campus Academic Building project. Debt service will be covered by parking fees charged by the university.
</t>
  </si>
  <si>
    <t>Supplement New Upper Quad Residence Hall</t>
  </si>
  <si>
    <t xml:space="preserve">Increases the revenue bond debt authorization to support this project's costs. Debt service will be covered by Residential Programs auxiliary revenue. 
</t>
  </si>
  <si>
    <t>Virginia State University</t>
  </si>
  <si>
    <t>Virginia State University (212)</t>
  </si>
  <si>
    <t>Improve Heating, Air Conditioning, and Ventilation Campuswide for Infectious Aerosol Control</t>
  </si>
  <si>
    <t xml:space="preserve">Provides funding for upgrades for multiple buildings on the university's campus in order to meet recommendations for infectious aerosol control. 
</t>
  </si>
  <si>
    <t>Frontier Culture Museum of Virginia</t>
  </si>
  <si>
    <t>Frontier Culture Museum of Virginia (239)</t>
  </si>
  <si>
    <t>Adjust scope for Crossing Gallery project</t>
  </si>
  <si>
    <t xml:space="preserve">Authorizes the Frontier Culture Museum to continue planning on the Construct Crossing Gallery project with an updated scope including addressing insufficient heating and cooling, insufficient square footage for undersized program elements, and omissions of critical site components.
</t>
  </si>
  <si>
    <t>The Science Museum of Virginia</t>
  </si>
  <si>
    <t>The Science Museum of Virginia (146)</t>
  </si>
  <si>
    <t>Implement Critical Facility and Infrastructure Upgrades and Safety Modifications</t>
  </si>
  <si>
    <t xml:space="preserve">Provides funding to repair/replace the museum's heating and air conditioning system to ensure adequate ventilation in its historic facility, as well as address the building's envelope, windows, and entranceways to ensure their structural integrity, functionality, and ability to keep out the elements.   
</t>
  </si>
  <si>
    <t>Natural Resources</t>
  </si>
  <si>
    <t>Department of Conservation and Recreation</t>
  </si>
  <si>
    <t>Department of Conservation and Recreation (199)</t>
  </si>
  <si>
    <t>Increase appropriation for acquisition of state parks</t>
  </si>
  <si>
    <t>Update list of approved natural area preserves for acquisition</t>
  </si>
  <si>
    <t xml:space="preserve">Updates the list of natural area preserves that the agency is authorized to expand with acquisitions of property within or contiguous to such preserves.
</t>
  </si>
  <si>
    <t>Public Safety and Homeland Security</t>
  </si>
  <si>
    <t>Department of Corrections</t>
  </si>
  <si>
    <t>Department of Corrections (799)</t>
  </si>
  <si>
    <t>Authorize expansion of Goochland-VCCW wastewater treatment plant</t>
  </si>
  <si>
    <t xml:space="preserve">Establishes a nongeneral fund supported project to expand the wastewater treatment plant to accommodate additional capacity needed by Goochland County. Per an agreement between the county and the Department of Corrections (DOC), DOC will manage the construction project and the county will pay all construction costs.  
</t>
  </si>
  <si>
    <t>Department of Juvenile Justice</t>
  </si>
  <si>
    <t>Department of Juvenile Justice (777)</t>
  </si>
  <si>
    <t>Remove and replace compromised fire protection water tank</t>
  </si>
  <si>
    <t xml:space="preserve">Provides funding to remove and replace a fire protection water tank on the Barrett Juvenile Correctional Center site.
</t>
  </si>
  <si>
    <t>Transportation</t>
  </si>
  <si>
    <t>Department of Motor Vehicles</t>
  </si>
  <si>
    <t>Department of Motor Vehicles (154)</t>
  </si>
  <si>
    <t>Construct Winchester customer service center</t>
  </si>
  <si>
    <t>Veterans and Defense Affairs</t>
  </si>
  <si>
    <t>Department of Veterans Services</t>
  </si>
  <si>
    <t>Department of Veterans Services (912)</t>
  </si>
  <si>
    <t>Provide appropriation to support renovation projects at veterans care centers</t>
  </si>
  <si>
    <t xml:space="preserve">Provides funding for renovation projects at Sitter Barfoot Veterans Care Center in Richmond and Virginia Veterans Care Center in Roanoke. These include the purchase of an emergency generator, an updated security system, and a new building management system.
</t>
  </si>
  <si>
    <t>Renovate veterans care centers to respond to pandemic needs</t>
  </si>
  <si>
    <t xml:space="preserve">Provides funding to create isolation units and outbuildings for the storage of personal protective equipment at Sitter Barfoot Veterans Care Center in Richmond and Virginia Veterans Care Center in Roanoke.
</t>
  </si>
  <si>
    <t>Department of Military Affairs</t>
  </si>
  <si>
    <t>Department of Military Affairs (123)</t>
  </si>
  <si>
    <t>Construct Army Airfield flight control tower at Fort Pickett</t>
  </si>
  <si>
    <t xml:space="preserve">Provides $4.5 million in nongeneral fund appropriation to replace the flight control tower at the Blackstone Army Airfield.
</t>
  </si>
  <si>
    <t>Provide funding for antiterrorism and force protection security enhancements</t>
  </si>
  <si>
    <t xml:space="preserve">Provides funding for security upgrades and enhancements at several Virginia National Guard facilities.
</t>
  </si>
  <si>
    <t>Replace and install fire safety systems in readiness centers</t>
  </si>
  <si>
    <t xml:space="preserve">Provides funding to upgrade and replace fire safety systems at readiness centers.
</t>
  </si>
  <si>
    <t>Central Appropriations</t>
  </si>
  <si>
    <t>Central Capital Outlay</t>
  </si>
  <si>
    <t>Central Capital Outlay (949)</t>
  </si>
  <si>
    <t>2021 Capital Construction Pool</t>
  </si>
  <si>
    <t xml:space="preserve">Provides funding for the construction of a handful of capital projects for several agencies and an institution of higher education.
</t>
  </si>
  <si>
    <t>Adjust language for Frontier Culture Museum of Virginia Maintenance Reserve</t>
  </si>
  <si>
    <t xml:space="preserve">Amends language to allow the Frontier Culture Museum to use its annual maintenance reserve allocation to restore, repair, or renew exhibits.
</t>
  </si>
  <si>
    <t>Adjust language for Virginia Community College System Howsmon/Colgan building renovation</t>
  </si>
  <si>
    <t xml:space="preserve">Revises the previously-authorized scope to match original project design. No additional funding is required due to this action. 
</t>
  </si>
  <si>
    <t>Adjust language for Virginia Port Authority project to allow construction of a facility</t>
  </si>
  <si>
    <t xml:space="preserve">Makes a technical language change to allow both infrastructure enhancements and facility construction for an economic development project at the Portsmouth Marine Terminal.
</t>
  </si>
  <si>
    <t>Central Reserve for Capital Equipment Funding</t>
  </si>
  <si>
    <t xml:space="preserve">Provides bond authorization to be disbursed to agencies and institutions of higher education for equipment purchases related to previously authorized capital projects.
</t>
  </si>
  <si>
    <t>Provide flexibility for the location of George Mason University's Life Sciences and Engineering Building</t>
  </si>
  <si>
    <t xml:space="preserve">Provides flexibility in the location of George Mason University's previously approved, but not yet constructed, Life Sciences and Engineering Building in accordance with the University's master plan.
</t>
  </si>
  <si>
    <t>Supplement project in 2019 construction pool</t>
  </si>
  <si>
    <t xml:space="preserve">Provides supplemental appropriation for the 2019 construction pool originally authorized in Item C-48.10 of Chapter 854, 2019 Act of Assembly, to accommodate adding additional capacity to the Central State Hospital construction project.
</t>
  </si>
  <si>
    <t>Workforce Development Projects</t>
  </si>
  <si>
    <t>Total, Filtered Rows:</t>
  </si>
  <si>
    <t>Summary of 2021 Amended Capital Changes (HB 1800 /SB 1100 Introduced)</t>
  </si>
  <si>
    <t>See Filter Instructions Below</t>
  </si>
  <si>
    <t>GF 2021</t>
  </si>
  <si>
    <t>GF 2022</t>
  </si>
  <si>
    <t>NGF 2021</t>
  </si>
  <si>
    <t>NGF 2022</t>
  </si>
  <si>
    <t>Totals for Filtered Amounts:</t>
  </si>
  <si>
    <t>Filters for Summary of 2021 Amended Capital Changes (HB 1800 /SB 1100 Introduced)</t>
  </si>
  <si>
    <t>Bonds 2021</t>
  </si>
  <si>
    <t>Bonds 2022</t>
  </si>
  <si>
    <t xml:space="preserve">Adds nongeneral fund appropriation to support the acquisition of lands for state parks. The corresponding budget language updates the list of approved parks. 
</t>
  </si>
  <si>
    <t xml:space="preserve">Authorizes the replacement of the existing customer service center in Winchester with a larger facility on the same parcel of land, enabling the agency to accommodate current customer needs.
</t>
  </si>
  <si>
    <t xml:space="preserve">Restores amounts for capital and equipment funding for the Tech Talent Investment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</si>
</sst>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4"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78909C"/>
        <bgColor indexed="64"/>
      </patternFill>
    </fill>
  </fills>
  <borders count="7">
    <border>
      <left/>
      <right/>
      <top/>
      <bottom/>
      <diagonal/>
    </border>
    <border>
      <left style="thick">
        <color rgb="FF78909C"/>
      </left>
      <right style="thin">
        <color theme="0"/>
      </right>
      <top style="thick">
        <color rgb="FF78909C"/>
      </top>
      <bottom style="double">
        <color rgb="FF78909C"/>
      </bottom>
      <diagonal/>
    </border>
    <border>
      <left style="thin">
        <color theme="0"/>
      </left>
      <right style="thin">
        <color theme="0"/>
      </right>
      <top style="thick">
        <color rgb="FF78909C"/>
      </top>
      <bottom style="double">
        <color rgb="FF78909C"/>
      </bottom>
      <diagonal/>
    </border>
    <border>
      <left style="thick">
        <color rgb="FF78909C"/>
      </left>
      <right style="thin">
        <color rgb="FF78909C"/>
      </right>
      <top style="double">
        <color rgb="FF78909C"/>
      </top>
      <bottom style="thick">
        <color rgb="FF78909C"/>
      </bottom>
      <diagonal/>
    </border>
    <border>
      <left style="thin">
        <color rgb="FF78909C"/>
      </left>
      <right style="thin">
        <color rgb="FF78909C"/>
      </right>
      <top style="double">
        <color rgb="FF78909C"/>
      </top>
      <bottom style="thick">
        <color rgb="FF78909C"/>
      </bottom>
      <diagonal/>
    </border>
    <border>
      <left style="thin">
        <color theme="0"/>
      </left>
      <right style="thick">
        <color rgb="FF78909C"/>
      </right>
      <top style="thick">
        <color rgb="FF78909C"/>
      </top>
      <bottom style="double">
        <color rgb="FF78909C"/>
      </bottom>
      <diagonal/>
    </border>
    <border>
      <left style="thin">
        <color rgb="FF78909C"/>
      </left>
      <right style="thick">
        <color rgb="FF78909C"/>
      </right>
      <top style="double">
        <color rgb="FF78909C"/>
      </top>
      <bottom style="thick">
        <color rgb="FF78909C"/>
      </bottom>
      <diagonal/>
    </border>
  </borders>
  <cellStyleXfs count="1">
    <xf numFmtId="0" fontId="0" fillId="0" borderId="0"/>
  </cellStyleXfs>
  <cellXfs count="17">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top" wrapText="1"/>
    </xf>
    <xf numFmtId="6" fontId="0" fillId="0" borderId="0" xfId="0" applyNumberFormat="1" applyAlignment="1">
      <alignment vertical="top"/>
    </xf>
    <xf numFmtId="6" fontId="2" fillId="0" borderId="0" xfId="0" applyNumberFormat="1" applyFont="1"/>
    <xf numFmtId="0" fontId="2" fillId="0" borderId="0" xfId="0" applyFont="1" applyAlignment="1">
      <alignment horizontal="right"/>
    </xf>
    <xf numFmtId="0" fontId="3" fillId="0" borderId="0" xfId="0" applyFont="1"/>
    <xf numFmtId="0" fontId="0" fillId="0" borderId="0" xfId="0" applyFont="1" applyAlignment="1">
      <alignment horizontal="left" inden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2" fillId="0" borderId="0" xfId="0" applyFont="1" applyAlignment="1">
      <alignment horizontal="right" indent="1"/>
    </xf>
    <xf numFmtId="6" fontId="2" fillId="0" borderId="3" xfId="0" applyNumberFormat="1" applyFont="1" applyBorder="1" applyAlignment="1">
      <alignment horizontal="center" vertical="top"/>
    </xf>
    <xf numFmtId="6" fontId="2" fillId="0" borderId="4" xfId="0" applyNumberFormat="1" applyFont="1" applyBorder="1" applyAlignment="1">
      <alignment horizontal="center" vertical="top"/>
    </xf>
    <xf numFmtId="0" fontId="1" fillId="2" borderId="5" xfId="0" applyFont="1" applyFill="1" applyBorder="1" applyAlignment="1">
      <alignment horizontal="center" wrapText="1"/>
    </xf>
    <xf numFmtId="6" fontId="2" fillId="0" borderId="6" xfId="0" applyNumberFormat="1" applyFont="1" applyBorder="1" applyAlignment="1">
      <alignment horizontal="center" vertical="top"/>
    </xf>
  </cellXfs>
  <cellStyles count="1">
    <cellStyle name="Normal" xfId="0" builtinId="0"/>
  </cellStyles>
  <dxfs count="25">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top" textRotation="0" wrapText="1" indent="0" justifyLastLine="0" shrinkToFit="0" readingOrder="0"/>
    </dxf>
    <dxf>
      <fill>
        <patternFill patternType="solid">
          <fgColor theme="4" tint="0.79998168889431442"/>
          <bgColor theme="4" tint="0.79998168889431442"/>
        </patternFill>
      </fill>
    </dxf>
    <dxf>
      <fill>
        <patternFill patternType="solid">
          <fgColor theme="4" tint="0.79995117038483843"/>
          <bgColor rgb="FFEBEFF1"/>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rgb="FF78909C"/>
        </left>
        <right style="thin">
          <color rgb="FF78909C"/>
        </right>
        <top style="thin">
          <color rgb="FF78909C"/>
        </top>
        <bottom style="thin">
          <color rgb="FF78909C"/>
        </bottom>
        <vertical style="thin">
          <color rgb="FF78909C"/>
        </vertical>
        <horizontal style="thin">
          <color rgb="FF78909C"/>
        </horizontal>
      </border>
    </dxf>
    <dxf>
      <font>
        <b/>
        <color theme="1"/>
      </font>
      <border>
        <bottom style="thin">
          <color theme="6"/>
        </bottom>
        <vertical/>
        <horizontal/>
      </border>
    </dxf>
    <dxf>
      <font>
        <sz val="10"/>
        <color theme="1"/>
      </font>
      <border>
        <left style="thin">
          <color rgb="FF78909C"/>
        </left>
        <right style="thin">
          <color rgb="FF78909C"/>
        </right>
        <top style="thin">
          <color rgb="FF78909C"/>
        </top>
        <bottom style="thin">
          <color rgb="FF78909C"/>
        </bottom>
        <vertical/>
        <horizontal/>
      </border>
    </dxf>
  </dxfs>
  <tableStyles count="2" defaultTableStyle="TableStyleMedium2" defaultPivotStyle="PivotStyleLight16">
    <tableStyle name="SlicerStyleDark3 2" pivot="0" table="0" count="10">
      <tableStyleElement type="wholeTable" dxfId="24"/>
      <tableStyleElement type="headerRow" dxfId="23"/>
    </tableStyle>
    <tableStyle name="TableStyleMedium2 2" pivot="0" count="7">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s>
  <colors>
    <mruColors>
      <color rgb="FF78909C"/>
      <color rgb="FFEBEFF1"/>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rgb="FF78909C"/>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EBEFF1"/>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3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228600</xdr:colOff>
      <xdr:row>5</xdr:row>
      <xdr:rowOff>50801</xdr:rowOff>
    </xdr:from>
    <xdr:to>
      <xdr:col>6</xdr:col>
      <xdr:colOff>781050</xdr:colOff>
      <xdr:row>12</xdr:row>
      <xdr:rowOff>76201</xdr:rowOff>
    </xdr:to>
    <mc:AlternateContent xmlns:mc="http://schemas.openxmlformats.org/markup-compatibility/2006" xmlns:sle15="http://schemas.microsoft.com/office/drawing/2012/slicer">
      <mc:Choice Requires="sle15">
        <xdr:graphicFrame macro="">
          <xdr:nvGraphicFramePr>
            <xdr:cNvPr id="2"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228600" y="1200151"/>
              <a:ext cx="6273800" cy="13208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25400</xdr:colOff>
      <xdr:row>5</xdr:row>
      <xdr:rowOff>38101</xdr:rowOff>
    </xdr:from>
    <xdr:to>
      <xdr:col>17</xdr:col>
      <xdr:colOff>457200</xdr:colOff>
      <xdr:row>17</xdr:row>
      <xdr:rowOff>6351</xdr:rowOff>
    </xdr:to>
    <mc:AlternateContent xmlns:mc="http://schemas.openxmlformats.org/markup-compatibility/2006" xmlns:sle15="http://schemas.microsoft.com/office/drawing/2012/slicer">
      <mc:Choice Requires="sle15">
        <xdr:graphicFrame macro="">
          <xdr:nvGraphicFramePr>
            <xdr:cNvPr id="3"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6591300" y="1187451"/>
              <a:ext cx="6794500" cy="2184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xdr:from>
      <xdr:col>0</xdr:col>
      <xdr:colOff>184150</xdr:colOff>
      <xdr:row>12</xdr:row>
      <xdr:rowOff>177800</xdr:rowOff>
    </xdr:from>
    <xdr:to>
      <xdr:col>6</xdr:col>
      <xdr:colOff>819150</xdr:colOff>
      <xdr:row>22</xdr:row>
      <xdr:rowOff>183754</xdr:rowOff>
    </xdr:to>
    <xdr:sp macro="" textlink="">
      <xdr:nvSpPr>
        <xdr:cNvPr id="4" name="TextBox 3"/>
        <xdr:cNvSpPr txBox="1"/>
      </xdr:nvSpPr>
      <xdr:spPr>
        <a:xfrm>
          <a:off x="184150" y="2622550"/>
          <a:ext cx="6356350" cy="18474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2021 Amended Capital Changes tab, select items on the Filter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a:t>
          </a:r>
          <a:r>
            <a:rPr lang="en-US" sz="1100" b="0" baseline="0">
              <a:solidFill>
                <a:schemeClr val="dk1"/>
              </a:solidFill>
              <a:effectLst/>
              <a:latin typeface="+mn-lt"/>
              <a:ea typeface="+mn-ea"/>
              <a:cs typeface="+mn-cs"/>
            </a:rPr>
            <a:t>2021 Amended Capital Changes tab</a:t>
          </a:r>
          <a:r>
            <a:rPr lang="en-US" sz="1100" b="0" u="none" baseline="0"/>
            <a:t> to view filtered information</a:t>
          </a:r>
        </a:p>
        <a:p>
          <a:endParaRPr lang="en-US" sz="1100" b="0" u="none"/>
        </a:p>
      </xdr:txBody>
    </xdr:sp>
    <xdr:clientData/>
  </xdr:twoCellAnchor>
  <xdr:twoCellAnchor editAs="oneCell">
    <xdr:from>
      <xdr:col>6</xdr:col>
      <xdr:colOff>396482</xdr:colOff>
      <xdr:row>16</xdr:row>
      <xdr:rowOff>109119</xdr:rowOff>
    </xdr:from>
    <xdr:to>
      <xdr:col>6</xdr:col>
      <xdr:colOff>646018</xdr:colOff>
      <xdr:row>18</xdr:row>
      <xdr:rowOff>42621</xdr:rowOff>
    </xdr:to>
    <xdr:pic>
      <xdr:nvPicPr>
        <xdr:cNvPr id="5" name="Picture 4"/>
        <xdr:cNvPicPr>
          <a:picLocks noChangeAspect="1"/>
        </xdr:cNvPicPr>
      </xdr:nvPicPr>
      <xdr:blipFill>
        <a:blip xmlns:r="http://schemas.openxmlformats.org/officeDocument/2006/relationships" r:embed="rId1"/>
        <a:stretch>
          <a:fillRect/>
        </a:stretch>
      </xdr:blipFill>
      <xdr:spPr>
        <a:xfrm>
          <a:off x="6117832" y="3290469"/>
          <a:ext cx="249536" cy="301802"/>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3 2" rowHeight="182880"/>
  <slicer name="Agency" cache="Slicer_Agency" caption="Agency" columnCount="2" style="SlicerStyleDark3 2" rowHeight="182880"/>
</slicers>
</file>

<file path=xl/tables/table1.xml><?xml version="1.0" encoding="utf-8"?>
<table xmlns="http://schemas.openxmlformats.org/spreadsheetml/2006/main" id="1" name="TblCapitalSumary" displayName="TblCapitalSumary" ref="A3:N33" totalsRowShown="0" headerRowDxfId="15" dataDxfId="14">
  <autoFilter ref="A3:N33"/>
  <tableColumns count="14">
    <tableColumn id="1" name="Secretarial Area" dataDxfId="13"/>
    <tableColumn id="2" name="Sec Area Sort" dataDxfId="12"/>
    <tableColumn id="3" name="Agy Code" dataDxfId="11"/>
    <tableColumn id="4" name="Agy Sort" dataDxfId="10"/>
    <tableColumn id="5" name="Agency Title" dataDxfId="9"/>
    <tableColumn id="6" name="Agency" dataDxfId="8"/>
    <tableColumn id="7" name="Title" dataDxfId="7"/>
    <tableColumn id="8" name="Description" dataDxfId="6"/>
    <tableColumn id="9" name="FY 2021 GF" dataDxfId="5"/>
    <tableColumn id="10" name="FY 2022 GF" dataDxfId="4"/>
    <tableColumn id="11" name="FY 2021 NGF" dataDxfId="3"/>
    <tableColumn id="12" name="FY 2022 NGF" dataDxfId="2"/>
    <tableColumn id="13" name="FY 2021 Bonds" dataDxfId="1"/>
    <tableColumn id="14" name="FY 2022 Bonds"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showGridLines="0" tabSelected="1" workbookViewId="0">
      <selection activeCell="B4" sqref="B4"/>
    </sheetView>
  </sheetViews>
  <sheetFormatPr defaultRowHeight="14.5" x14ac:dyDescent="0.35"/>
  <cols>
    <col min="1" max="1" width="3.453125" customWidth="1"/>
    <col min="2" max="2" width="26" bestFit="1" customWidth="1"/>
    <col min="3" max="3" width="11.54296875" bestFit="1" customWidth="1"/>
    <col min="4" max="4" width="14.1796875" bestFit="1" customWidth="1"/>
    <col min="5" max="5" width="12.54296875" bestFit="1" customWidth="1"/>
    <col min="6" max="6" width="14.1796875" bestFit="1" customWidth="1"/>
    <col min="7" max="7" width="12.08984375" customWidth="1"/>
    <col min="8" max="8" width="12.54296875" bestFit="1" customWidth="1"/>
  </cols>
  <sheetData>
    <row r="1" spans="1:8" ht="15.5" x14ac:dyDescent="0.35">
      <c r="A1" s="8" t="s">
        <v>117</v>
      </c>
    </row>
    <row r="2" spans="1:8" x14ac:dyDescent="0.35">
      <c r="A2" s="9" t="s">
        <v>111</v>
      </c>
    </row>
    <row r="3" spans="1:8" ht="15" thickBot="1" x14ac:dyDescent="0.4"/>
    <row r="4" spans="1:8" ht="30" thickTop="1" thickBot="1" x14ac:dyDescent="0.4">
      <c r="C4" s="10" t="s">
        <v>112</v>
      </c>
      <c r="D4" s="11" t="s">
        <v>113</v>
      </c>
      <c r="E4" s="11" t="s">
        <v>114</v>
      </c>
      <c r="F4" s="11" t="s">
        <v>115</v>
      </c>
      <c r="G4" s="11" t="s">
        <v>118</v>
      </c>
      <c r="H4" s="15" t="s">
        <v>119</v>
      </c>
    </row>
    <row r="5" spans="1:8" ht="15.5" thickTop="1" thickBot="1" x14ac:dyDescent="0.4">
      <c r="B5" s="12" t="s">
        <v>116</v>
      </c>
      <c r="C5" s="13">
        <f>SUBTOTAL(109,TblCapitalSumary[FY 2021 GF])</f>
        <v>0</v>
      </c>
      <c r="D5" s="14">
        <f>SUBTOTAL(109,TblCapitalSumary[FY 2022 GF])</f>
        <v>18040000</v>
      </c>
      <c r="E5" s="14">
        <f>SUBTOTAL(109,TblCapitalSumary[FY 2021 NGF])</f>
        <v>-5801283</v>
      </c>
      <c r="F5" s="14">
        <f>SUBTOTAL(109,TblCapitalSumary[FY 2022 NGF])</f>
        <v>16256789</v>
      </c>
      <c r="G5" s="14">
        <f>SUBTOTAL(109,TblCapitalSumary[FY 2021 Bonds])</f>
        <v>129000</v>
      </c>
      <c r="H5" s="16">
        <f>SUBTOTAL(109,TblCapitalSumary[FY 2022 Bonds])</f>
        <v>190546171</v>
      </c>
    </row>
    <row r="6" spans="1:8" ht="15" thickTop="1" x14ac:dyDescent="0.35"/>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pane xSplit="7" ySplit="3" topLeftCell="H32" activePane="bottomRight" state="frozen"/>
      <selection pane="topRight" activeCell="H1" sqref="H1"/>
      <selection pane="bottomLeft" activeCell="A4" sqref="A4"/>
      <selection pane="bottomRight" activeCell="A4" sqref="A4:N33"/>
    </sheetView>
  </sheetViews>
  <sheetFormatPr defaultRowHeight="14.5" x14ac:dyDescent="0.35"/>
  <cols>
    <col min="1" max="1" width="15.90625" customWidth="1"/>
    <col min="2" max="2" width="13.7265625" hidden="1" customWidth="1"/>
    <col min="3" max="3" width="10.54296875" hidden="1" customWidth="1"/>
    <col min="4" max="4" width="9.6328125" hidden="1" customWidth="1"/>
    <col min="5" max="5" width="25.36328125" hidden="1" customWidth="1"/>
    <col min="6" max="6" width="21.6328125" customWidth="1"/>
    <col min="7" max="7" width="24.7265625" customWidth="1"/>
    <col min="8" max="8" width="34.90625" customWidth="1"/>
    <col min="9" max="9" width="14.1796875" customWidth="1"/>
    <col min="10" max="10" width="13.90625" customWidth="1"/>
    <col min="11" max="12" width="13.08984375" customWidth="1"/>
    <col min="13" max="14" width="14.81640625" customWidth="1"/>
  </cols>
  <sheetData>
    <row r="1" spans="1:14" ht="15.5" x14ac:dyDescent="0.35">
      <c r="A1" s="8" t="s">
        <v>110</v>
      </c>
    </row>
    <row r="2" spans="1:14" x14ac:dyDescent="0.35">
      <c r="H2" s="7" t="s">
        <v>109</v>
      </c>
      <c r="I2" s="6">
        <f>SUBTOTAL(109,TblCapitalSumary[FY 2021 GF])</f>
        <v>0</v>
      </c>
      <c r="J2" s="6">
        <f>SUBTOTAL(109,TblCapitalSumary[FY 2022 GF])</f>
        <v>18040000</v>
      </c>
      <c r="K2" s="6">
        <f>SUBTOTAL(109,TblCapitalSumary[FY 2021 NGF])</f>
        <v>-5801283</v>
      </c>
      <c r="L2" s="6">
        <f>SUBTOTAL(109,TblCapitalSumary[FY 2022 NGF])</f>
        <v>16256789</v>
      </c>
      <c r="M2" s="6">
        <f>SUBTOTAL(109,TblCapitalSumary[FY 2021 Bonds])</f>
        <v>129000</v>
      </c>
      <c r="N2" s="6">
        <f>SUBTOTAL(109,TblCapitalSumary[FY 2022 Bonds])</f>
        <v>190546171</v>
      </c>
    </row>
    <row r="3" spans="1:14" ht="26.5" customHeight="1" x14ac:dyDescent="0.35">
      <c r="A3" s="4" t="s">
        <v>0</v>
      </c>
      <c r="B3" s="4" t="s">
        <v>1</v>
      </c>
      <c r="C3" s="4" t="s">
        <v>2</v>
      </c>
      <c r="D3" s="4" t="s">
        <v>3</v>
      </c>
      <c r="E3" s="4" t="s">
        <v>4</v>
      </c>
      <c r="F3" s="4" t="s">
        <v>5</v>
      </c>
      <c r="G3" s="4" t="s">
        <v>6</v>
      </c>
      <c r="H3" s="4" t="s">
        <v>7</v>
      </c>
      <c r="I3" s="4" t="s">
        <v>8</v>
      </c>
      <c r="J3" s="4" t="s">
        <v>9</v>
      </c>
      <c r="K3" s="4" t="s">
        <v>10</v>
      </c>
      <c r="L3" s="4" t="s">
        <v>11</v>
      </c>
      <c r="M3" s="4" t="s">
        <v>12</v>
      </c>
      <c r="N3" s="4" t="s">
        <v>13</v>
      </c>
    </row>
    <row r="4" spans="1:14" ht="72.5" x14ac:dyDescent="0.35">
      <c r="A4" s="2" t="s">
        <v>14</v>
      </c>
      <c r="B4" s="3">
        <v>4</v>
      </c>
      <c r="C4" s="3">
        <v>194</v>
      </c>
      <c r="D4" s="3">
        <v>100007600</v>
      </c>
      <c r="E4" s="1" t="s">
        <v>15</v>
      </c>
      <c r="F4" s="2" t="s">
        <v>16</v>
      </c>
      <c r="G4" s="2" t="s">
        <v>17</v>
      </c>
      <c r="H4" s="2" t="s">
        <v>18</v>
      </c>
      <c r="I4" s="5">
        <v>0</v>
      </c>
      <c r="J4" s="5">
        <v>0</v>
      </c>
      <c r="K4" s="5">
        <v>0</v>
      </c>
      <c r="L4" s="5">
        <v>0</v>
      </c>
      <c r="M4" s="5">
        <v>0</v>
      </c>
      <c r="N4" s="5">
        <v>4512000</v>
      </c>
    </row>
    <row r="5" spans="1:14" ht="72.5" x14ac:dyDescent="0.35">
      <c r="A5" s="2" t="s">
        <v>14</v>
      </c>
      <c r="B5" s="3">
        <v>4</v>
      </c>
      <c r="C5" s="3">
        <v>194</v>
      </c>
      <c r="D5" s="3">
        <v>100007600</v>
      </c>
      <c r="E5" s="1" t="s">
        <v>15</v>
      </c>
      <c r="F5" s="2" t="s">
        <v>16</v>
      </c>
      <c r="G5" s="2" t="s">
        <v>19</v>
      </c>
      <c r="H5" s="2" t="s">
        <v>20</v>
      </c>
      <c r="I5" s="5">
        <v>0</v>
      </c>
      <c r="J5" s="5">
        <v>11320000</v>
      </c>
      <c r="K5" s="5">
        <v>0</v>
      </c>
      <c r="L5" s="5">
        <v>0</v>
      </c>
      <c r="M5" s="5">
        <v>0</v>
      </c>
      <c r="N5" s="5">
        <v>0</v>
      </c>
    </row>
    <row r="6" spans="1:14" ht="72.5" x14ac:dyDescent="0.35">
      <c r="A6" s="2" t="s">
        <v>14</v>
      </c>
      <c r="B6" s="3">
        <v>4</v>
      </c>
      <c r="C6" s="3">
        <v>194</v>
      </c>
      <c r="D6" s="3">
        <v>100007600</v>
      </c>
      <c r="E6" s="1" t="s">
        <v>15</v>
      </c>
      <c r="F6" s="2" t="s">
        <v>16</v>
      </c>
      <c r="G6" s="2" t="s">
        <v>21</v>
      </c>
      <c r="H6" s="2" t="s">
        <v>22</v>
      </c>
      <c r="I6" s="5">
        <v>0</v>
      </c>
      <c r="J6" s="5">
        <v>6220000</v>
      </c>
      <c r="K6" s="5">
        <v>0</v>
      </c>
      <c r="L6" s="5">
        <v>0</v>
      </c>
      <c r="M6" s="5">
        <v>0</v>
      </c>
      <c r="N6" s="5">
        <v>0</v>
      </c>
    </row>
    <row r="7" spans="1:14" ht="116" x14ac:dyDescent="0.35">
      <c r="A7" s="2" t="s">
        <v>23</v>
      </c>
      <c r="B7" s="3">
        <v>5</v>
      </c>
      <c r="C7" s="3">
        <v>411</v>
      </c>
      <c r="D7" s="3">
        <v>100010700</v>
      </c>
      <c r="E7" s="1" t="s">
        <v>24</v>
      </c>
      <c r="F7" s="2" t="s">
        <v>25</v>
      </c>
      <c r="G7" s="2" t="s">
        <v>26</v>
      </c>
      <c r="H7" s="2" t="s">
        <v>27</v>
      </c>
      <c r="I7" s="5">
        <v>0</v>
      </c>
      <c r="J7" s="5">
        <v>0</v>
      </c>
      <c r="K7" s="5">
        <v>0</v>
      </c>
      <c r="L7" s="5">
        <v>6725000</v>
      </c>
      <c r="M7" s="5">
        <v>0</v>
      </c>
      <c r="N7" s="5">
        <v>0</v>
      </c>
    </row>
    <row r="8" spans="1:14" ht="72.5" x14ac:dyDescent="0.35">
      <c r="A8" s="2" t="s">
        <v>28</v>
      </c>
      <c r="B8" s="3">
        <v>7</v>
      </c>
      <c r="C8" s="3">
        <v>247</v>
      </c>
      <c r="D8" s="3">
        <v>100017100</v>
      </c>
      <c r="E8" s="1" t="s">
        <v>29</v>
      </c>
      <c r="F8" s="2" t="s">
        <v>30</v>
      </c>
      <c r="G8" s="2" t="s">
        <v>31</v>
      </c>
      <c r="H8" s="2" t="s">
        <v>32</v>
      </c>
      <c r="I8" s="5">
        <v>0</v>
      </c>
      <c r="J8" s="5">
        <v>0</v>
      </c>
      <c r="K8" s="5">
        <v>0</v>
      </c>
      <c r="L8" s="5">
        <v>0</v>
      </c>
      <c r="M8" s="5">
        <v>0</v>
      </c>
      <c r="N8" s="5">
        <v>10000000</v>
      </c>
    </row>
    <row r="9" spans="1:14" ht="145" x14ac:dyDescent="0.35">
      <c r="A9" s="2" t="s">
        <v>28</v>
      </c>
      <c r="B9" s="3">
        <v>7</v>
      </c>
      <c r="C9" s="3">
        <v>214</v>
      </c>
      <c r="D9" s="3">
        <v>100017900</v>
      </c>
      <c r="E9" s="1" t="s">
        <v>33</v>
      </c>
      <c r="F9" s="2" t="s">
        <v>34</v>
      </c>
      <c r="G9" s="2" t="s">
        <v>35</v>
      </c>
      <c r="H9" s="2" t="s">
        <v>36</v>
      </c>
      <c r="I9" s="5">
        <v>0</v>
      </c>
      <c r="J9" s="5">
        <v>0</v>
      </c>
      <c r="K9" s="5">
        <v>0</v>
      </c>
      <c r="L9" s="5">
        <v>58000</v>
      </c>
      <c r="M9" s="5">
        <v>0</v>
      </c>
      <c r="N9" s="5">
        <v>3715000</v>
      </c>
    </row>
    <row r="10" spans="1:14" ht="174" x14ac:dyDescent="0.35">
      <c r="A10" s="2" t="s">
        <v>28</v>
      </c>
      <c r="B10" s="3">
        <v>7</v>
      </c>
      <c r="C10" s="3">
        <v>208</v>
      </c>
      <c r="D10" s="3">
        <v>100023100</v>
      </c>
      <c r="E10" s="1" t="s">
        <v>37</v>
      </c>
      <c r="F10" s="2" t="s">
        <v>38</v>
      </c>
      <c r="G10" s="2" t="s">
        <v>39</v>
      </c>
      <c r="H10" s="2" t="s">
        <v>40</v>
      </c>
      <c r="I10" s="5">
        <v>0</v>
      </c>
      <c r="J10" s="5">
        <v>0</v>
      </c>
      <c r="K10" s="5">
        <v>-11000000</v>
      </c>
      <c r="L10" s="5">
        <v>0</v>
      </c>
      <c r="M10" s="5">
        <v>0</v>
      </c>
      <c r="N10" s="5">
        <v>11000000</v>
      </c>
    </row>
    <row r="11" spans="1:14" ht="130.5" x14ac:dyDescent="0.35">
      <c r="A11" s="2" t="s">
        <v>28</v>
      </c>
      <c r="B11" s="3">
        <v>7</v>
      </c>
      <c r="C11" s="3">
        <v>208</v>
      </c>
      <c r="D11" s="3">
        <v>100023100</v>
      </c>
      <c r="E11" s="1" t="s">
        <v>37</v>
      </c>
      <c r="F11" s="2" t="s">
        <v>38</v>
      </c>
      <c r="G11" s="2" t="s">
        <v>41</v>
      </c>
      <c r="H11" s="2" t="s">
        <v>42</v>
      </c>
      <c r="I11" s="5">
        <v>0</v>
      </c>
      <c r="J11" s="5">
        <v>0</v>
      </c>
      <c r="K11" s="5">
        <v>0</v>
      </c>
      <c r="L11" s="5">
        <v>0</v>
      </c>
      <c r="M11" s="5">
        <v>0</v>
      </c>
      <c r="N11" s="5">
        <v>27136000</v>
      </c>
    </row>
    <row r="12" spans="1:14" ht="87" x14ac:dyDescent="0.35">
      <c r="A12" s="2" t="s">
        <v>28</v>
      </c>
      <c r="B12" s="3">
        <v>7</v>
      </c>
      <c r="C12" s="3">
        <v>208</v>
      </c>
      <c r="D12" s="3">
        <v>100023100</v>
      </c>
      <c r="E12" s="1" t="s">
        <v>37</v>
      </c>
      <c r="F12" s="2" t="s">
        <v>38</v>
      </c>
      <c r="G12" s="2" t="s">
        <v>43</v>
      </c>
      <c r="H12" s="2" t="s">
        <v>44</v>
      </c>
      <c r="I12" s="5">
        <v>0</v>
      </c>
      <c r="J12" s="5">
        <v>0</v>
      </c>
      <c r="K12" s="5">
        <v>0</v>
      </c>
      <c r="L12" s="5">
        <v>0</v>
      </c>
      <c r="M12" s="5">
        <v>0</v>
      </c>
      <c r="N12" s="5">
        <v>7000000</v>
      </c>
    </row>
    <row r="13" spans="1:14" ht="101.5" x14ac:dyDescent="0.35">
      <c r="A13" s="2" t="s">
        <v>28</v>
      </c>
      <c r="B13" s="3">
        <v>7</v>
      </c>
      <c r="C13" s="3">
        <v>212</v>
      </c>
      <c r="D13" s="3">
        <v>100023700</v>
      </c>
      <c r="E13" s="1" t="s">
        <v>45</v>
      </c>
      <c r="F13" s="2" t="s">
        <v>46</v>
      </c>
      <c r="G13" s="2" t="s">
        <v>47</v>
      </c>
      <c r="H13" s="2" t="s">
        <v>48</v>
      </c>
      <c r="I13" s="5">
        <v>0</v>
      </c>
      <c r="J13" s="5">
        <v>0</v>
      </c>
      <c r="K13" s="5">
        <v>0</v>
      </c>
      <c r="L13" s="5">
        <v>0</v>
      </c>
      <c r="M13" s="5">
        <v>0</v>
      </c>
      <c r="N13" s="5">
        <v>33980000</v>
      </c>
    </row>
    <row r="14" spans="1:14" ht="145" x14ac:dyDescent="0.35">
      <c r="A14" s="2" t="s">
        <v>28</v>
      </c>
      <c r="B14" s="3">
        <v>7</v>
      </c>
      <c r="C14" s="3">
        <v>239</v>
      </c>
      <c r="D14" s="3">
        <v>100024200</v>
      </c>
      <c r="E14" s="1" t="s">
        <v>49</v>
      </c>
      <c r="F14" s="2" t="s">
        <v>50</v>
      </c>
      <c r="G14" s="2" t="s">
        <v>51</v>
      </c>
      <c r="H14" s="2" t="s">
        <v>52</v>
      </c>
      <c r="I14" s="5">
        <v>0</v>
      </c>
      <c r="J14" s="5">
        <v>0</v>
      </c>
      <c r="K14" s="5">
        <v>0</v>
      </c>
      <c r="L14" s="5">
        <v>0</v>
      </c>
      <c r="M14" s="5">
        <v>0</v>
      </c>
      <c r="N14" s="5">
        <v>0</v>
      </c>
    </row>
    <row r="15" spans="1:14" ht="145" x14ac:dyDescent="0.35">
      <c r="A15" s="2" t="s">
        <v>28</v>
      </c>
      <c r="B15" s="3">
        <v>7</v>
      </c>
      <c r="C15" s="3">
        <v>146</v>
      </c>
      <c r="D15" s="3">
        <v>100024900</v>
      </c>
      <c r="E15" s="1" t="s">
        <v>53</v>
      </c>
      <c r="F15" s="2" t="s">
        <v>54</v>
      </c>
      <c r="G15" s="2" t="s">
        <v>55</v>
      </c>
      <c r="H15" s="2" t="s">
        <v>56</v>
      </c>
      <c r="I15" s="5">
        <v>0</v>
      </c>
      <c r="J15" s="5">
        <v>0</v>
      </c>
      <c r="K15" s="5">
        <v>0</v>
      </c>
      <c r="L15" s="5">
        <v>0</v>
      </c>
      <c r="M15" s="5">
        <v>0</v>
      </c>
      <c r="N15" s="5">
        <v>4957000</v>
      </c>
    </row>
    <row r="16" spans="1:14" ht="101.5" x14ac:dyDescent="0.35">
      <c r="A16" s="2" t="s">
        <v>57</v>
      </c>
      <c r="B16" s="3">
        <v>10</v>
      </c>
      <c r="C16" s="3">
        <v>199</v>
      </c>
      <c r="D16" s="3">
        <v>100037300</v>
      </c>
      <c r="E16" s="1" t="s">
        <v>58</v>
      </c>
      <c r="F16" s="2" t="s">
        <v>59</v>
      </c>
      <c r="G16" s="2" t="s">
        <v>60</v>
      </c>
      <c r="H16" s="2" t="s">
        <v>120</v>
      </c>
      <c r="I16" s="5">
        <v>0</v>
      </c>
      <c r="J16" s="5">
        <v>0</v>
      </c>
      <c r="K16" s="5">
        <v>500000</v>
      </c>
      <c r="L16" s="5">
        <v>800000</v>
      </c>
      <c r="M16" s="5">
        <v>0</v>
      </c>
      <c r="N16" s="5">
        <v>0</v>
      </c>
    </row>
    <row r="17" spans="1:14" ht="87" x14ac:dyDescent="0.35">
      <c r="A17" s="2" t="s">
        <v>57</v>
      </c>
      <c r="B17" s="3">
        <v>10</v>
      </c>
      <c r="C17" s="3">
        <v>199</v>
      </c>
      <c r="D17" s="3">
        <v>100037300</v>
      </c>
      <c r="E17" s="1" t="s">
        <v>58</v>
      </c>
      <c r="F17" s="2" t="s">
        <v>59</v>
      </c>
      <c r="G17" s="2" t="s">
        <v>61</v>
      </c>
      <c r="H17" s="2" t="s">
        <v>62</v>
      </c>
      <c r="I17" s="5">
        <v>0</v>
      </c>
      <c r="J17" s="5">
        <v>0</v>
      </c>
      <c r="K17" s="5">
        <v>0</v>
      </c>
      <c r="L17" s="5">
        <v>0</v>
      </c>
      <c r="M17" s="5">
        <v>0</v>
      </c>
      <c r="N17" s="5">
        <v>0</v>
      </c>
    </row>
    <row r="18" spans="1:14" ht="174" x14ac:dyDescent="0.35">
      <c r="A18" s="2" t="s">
        <v>63</v>
      </c>
      <c r="B18" s="3">
        <v>11</v>
      </c>
      <c r="C18" s="3">
        <v>799</v>
      </c>
      <c r="D18" s="3">
        <v>100039600</v>
      </c>
      <c r="E18" s="1" t="s">
        <v>64</v>
      </c>
      <c r="F18" s="2" t="s">
        <v>65</v>
      </c>
      <c r="G18" s="2" t="s">
        <v>66</v>
      </c>
      <c r="H18" s="2" t="s">
        <v>67</v>
      </c>
      <c r="I18" s="5">
        <v>0</v>
      </c>
      <c r="J18" s="5">
        <v>0</v>
      </c>
      <c r="K18" s="5">
        <v>198717</v>
      </c>
      <c r="L18" s="5">
        <v>3000000</v>
      </c>
      <c r="M18" s="5">
        <v>0</v>
      </c>
      <c r="N18" s="5">
        <v>0</v>
      </c>
    </row>
    <row r="19" spans="1:14" ht="72.5" x14ac:dyDescent="0.35">
      <c r="A19" s="2" t="s">
        <v>63</v>
      </c>
      <c r="B19" s="3">
        <v>11</v>
      </c>
      <c r="C19" s="3">
        <v>777</v>
      </c>
      <c r="D19" s="3">
        <v>100041900</v>
      </c>
      <c r="E19" s="1" t="s">
        <v>68</v>
      </c>
      <c r="F19" s="2" t="s">
        <v>69</v>
      </c>
      <c r="G19" s="2" t="s">
        <v>70</v>
      </c>
      <c r="H19" s="2" t="s">
        <v>71</v>
      </c>
      <c r="I19" s="5">
        <v>0</v>
      </c>
      <c r="J19" s="5">
        <v>500000</v>
      </c>
      <c r="K19" s="5">
        <v>0</v>
      </c>
      <c r="L19" s="5">
        <v>0</v>
      </c>
      <c r="M19" s="5">
        <v>0</v>
      </c>
      <c r="N19" s="5">
        <v>0</v>
      </c>
    </row>
    <row r="20" spans="1:14" ht="116" x14ac:dyDescent="0.35">
      <c r="A20" s="2" t="s">
        <v>72</v>
      </c>
      <c r="B20" s="3">
        <v>13</v>
      </c>
      <c r="C20" s="3">
        <v>154</v>
      </c>
      <c r="D20" s="3">
        <v>100043600</v>
      </c>
      <c r="E20" s="1" t="s">
        <v>73</v>
      </c>
      <c r="F20" s="2" t="s">
        <v>74</v>
      </c>
      <c r="G20" s="2" t="s">
        <v>75</v>
      </c>
      <c r="H20" s="2" t="s">
        <v>121</v>
      </c>
      <c r="I20" s="5">
        <v>0</v>
      </c>
      <c r="J20" s="5">
        <v>0</v>
      </c>
      <c r="K20" s="5">
        <v>0</v>
      </c>
      <c r="L20" s="5">
        <v>3500000</v>
      </c>
      <c r="M20" s="5">
        <v>0</v>
      </c>
      <c r="N20" s="5">
        <v>0</v>
      </c>
    </row>
    <row r="21" spans="1:14" ht="130.5" x14ac:dyDescent="0.35">
      <c r="A21" s="2" t="s">
        <v>76</v>
      </c>
      <c r="B21" s="3">
        <v>14</v>
      </c>
      <c r="C21" s="3">
        <v>912</v>
      </c>
      <c r="D21" s="3">
        <v>100046300</v>
      </c>
      <c r="E21" s="1" t="s">
        <v>77</v>
      </c>
      <c r="F21" s="2" t="s">
        <v>78</v>
      </c>
      <c r="G21" s="2" t="s">
        <v>79</v>
      </c>
      <c r="H21" s="2" t="s">
        <v>80</v>
      </c>
      <c r="I21" s="5">
        <v>0</v>
      </c>
      <c r="J21" s="5">
        <v>0</v>
      </c>
      <c r="K21" s="5">
        <v>0</v>
      </c>
      <c r="L21" s="5">
        <v>2173789</v>
      </c>
      <c r="M21" s="5">
        <v>0</v>
      </c>
      <c r="N21" s="5">
        <v>1621000</v>
      </c>
    </row>
    <row r="22" spans="1:14" ht="116" x14ac:dyDescent="0.35">
      <c r="A22" s="2" t="s">
        <v>76</v>
      </c>
      <c r="B22" s="3">
        <v>14</v>
      </c>
      <c r="C22" s="3">
        <v>912</v>
      </c>
      <c r="D22" s="3">
        <v>100046300</v>
      </c>
      <c r="E22" s="1" t="s">
        <v>77</v>
      </c>
      <c r="F22" s="2" t="s">
        <v>78</v>
      </c>
      <c r="G22" s="2" t="s">
        <v>81</v>
      </c>
      <c r="H22" s="2" t="s">
        <v>82</v>
      </c>
      <c r="I22" s="5">
        <v>0</v>
      </c>
      <c r="J22" s="5">
        <v>0</v>
      </c>
      <c r="K22" s="5">
        <v>0</v>
      </c>
      <c r="L22" s="5">
        <v>0</v>
      </c>
      <c r="M22" s="5">
        <v>129000</v>
      </c>
      <c r="N22" s="5">
        <v>0</v>
      </c>
    </row>
    <row r="23" spans="1:14" ht="87" x14ac:dyDescent="0.35">
      <c r="A23" s="2" t="s">
        <v>76</v>
      </c>
      <c r="B23" s="3">
        <v>14</v>
      </c>
      <c r="C23" s="3">
        <v>123</v>
      </c>
      <c r="D23" s="3">
        <v>100046900</v>
      </c>
      <c r="E23" s="1" t="s">
        <v>83</v>
      </c>
      <c r="F23" s="2" t="s">
        <v>84</v>
      </c>
      <c r="G23" s="2" t="s">
        <v>85</v>
      </c>
      <c r="H23" s="2" t="s">
        <v>86</v>
      </c>
      <c r="I23" s="5">
        <v>0</v>
      </c>
      <c r="J23" s="5">
        <v>0</v>
      </c>
      <c r="K23" s="5">
        <v>4500000</v>
      </c>
      <c r="L23" s="5">
        <v>0</v>
      </c>
      <c r="M23" s="5">
        <v>0</v>
      </c>
      <c r="N23" s="5">
        <v>0</v>
      </c>
    </row>
    <row r="24" spans="1:14" ht="72.5" x14ac:dyDescent="0.35">
      <c r="A24" s="2" t="s">
        <v>76</v>
      </c>
      <c r="B24" s="3">
        <v>14</v>
      </c>
      <c r="C24" s="3">
        <v>123</v>
      </c>
      <c r="D24" s="3">
        <v>100046900</v>
      </c>
      <c r="E24" s="1" t="s">
        <v>83</v>
      </c>
      <c r="F24" s="2" t="s">
        <v>84</v>
      </c>
      <c r="G24" s="2" t="s">
        <v>87</v>
      </c>
      <c r="H24" s="2" t="s">
        <v>88</v>
      </c>
      <c r="I24" s="5">
        <v>0</v>
      </c>
      <c r="J24" s="5">
        <v>0</v>
      </c>
      <c r="K24" s="5">
        <v>0</v>
      </c>
      <c r="L24" s="5">
        <v>0</v>
      </c>
      <c r="M24" s="5">
        <v>0</v>
      </c>
      <c r="N24" s="5">
        <v>1000000</v>
      </c>
    </row>
    <row r="25" spans="1:14" ht="72.5" x14ac:dyDescent="0.35">
      <c r="A25" s="2" t="s">
        <v>76</v>
      </c>
      <c r="B25" s="3">
        <v>14</v>
      </c>
      <c r="C25" s="3">
        <v>123</v>
      </c>
      <c r="D25" s="3">
        <v>100046900</v>
      </c>
      <c r="E25" s="1" t="s">
        <v>83</v>
      </c>
      <c r="F25" s="2" t="s">
        <v>84</v>
      </c>
      <c r="G25" s="2" t="s">
        <v>89</v>
      </c>
      <c r="H25" s="2" t="s">
        <v>90</v>
      </c>
      <c r="I25" s="5">
        <v>0</v>
      </c>
      <c r="J25" s="5">
        <v>0</v>
      </c>
      <c r="K25" s="5">
        <v>0</v>
      </c>
      <c r="L25" s="5">
        <v>0</v>
      </c>
      <c r="M25" s="5">
        <v>0</v>
      </c>
      <c r="N25" s="5">
        <v>2000000</v>
      </c>
    </row>
    <row r="26" spans="1:14" ht="87" x14ac:dyDescent="0.35">
      <c r="A26" s="2" t="s">
        <v>91</v>
      </c>
      <c r="B26" s="3">
        <v>15</v>
      </c>
      <c r="C26" s="3">
        <v>949</v>
      </c>
      <c r="D26" s="3">
        <v>200006400</v>
      </c>
      <c r="E26" s="1" t="s">
        <v>92</v>
      </c>
      <c r="F26" s="2" t="s">
        <v>93</v>
      </c>
      <c r="G26" s="2" t="s">
        <v>94</v>
      </c>
      <c r="H26" s="2" t="s">
        <v>95</v>
      </c>
      <c r="I26" s="5">
        <v>0</v>
      </c>
      <c r="J26" s="5">
        <v>0</v>
      </c>
      <c r="K26" s="5">
        <v>0</v>
      </c>
      <c r="L26" s="5">
        <v>0</v>
      </c>
      <c r="M26" s="5">
        <v>0</v>
      </c>
      <c r="N26" s="5">
        <v>11738921</v>
      </c>
    </row>
    <row r="27" spans="1:14" ht="87" x14ac:dyDescent="0.35">
      <c r="A27" s="2" t="s">
        <v>91</v>
      </c>
      <c r="B27" s="3">
        <v>15</v>
      </c>
      <c r="C27" s="3">
        <v>949</v>
      </c>
      <c r="D27" s="3">
        <v>200006400</v>
      </c>
      <c r="E27" s="1" t="s">
        <v>92</v>
      </c>
      <c r="F27" s="2" t="s">
        <v>93</v>
      </c>
      <c r="G27" s="2" t="s">
        <v>96</v>
      </c>
      <c r="H27" s="2" t="s">
        <v>97</v>
      </c>
      <c r="I27" s="5">
        <v>0</v>
      </c>
      <c r="J27" s="5">
        <v>0</v>
      </c>
      <c r="K27" s="5">
        <v>0</v>
      </c>
      <c r="L27" s="5">
        <v>0</v>
      </c>
      <c r="M27" s="5">
        <v>0</v>
      </c>
      <c r="N27" s="5">
        <v>0</v>
      </c>
    </row>
    <row r="28" spans="1:14" ht="87" x14ac:dyDescent="0.35">
      <c r="A28" s="2" t="s">
        <v>91</v>
      </c>
      <c r="B28" s="3">
        <v>15</v>
      </c>
      <c r="C28" s="3">
        <v>949</v>
      </c>
      <c r="D28" s="3">
        <v>200006400</v>
      </c>
      <c r="E28" s="1" t="s">
        <v>92</v>
      </c>
      <c r="F28" s="2" t="s">
        <v>93</v>
      </c>
      <c r="G28" s="2" t="s">
        <v>98</v>
      </c>
      <c r="H28" s="2" t="s">
        <v>99</v>
      </c>
      <c r="I28" s="5">
        <v>0</v>
      </c>
      <c r="J28" s="5">
        <v>0</v>
      </c>
      <c r="K28" s="5">
        <v>0</v>
      </c>
      <c r="L28" s="5">
        <v>0</v>
      </c>
      <c r="M28" s="5">
        <v>0</v>
      </c>
      <c r="N28" s="5">
        <v>0</v>
      </c>
    </row>
    <row r="29" spans="1:14" ht="101.5" x14ac:dyDescent="0.35">
      <c r="A29" s="2" t="s">
        <v>91</v>
      </c>
      <c r="B29" s="3">
        <v>15</v>
      </c>
      <c r="C29" s="3">
        <v>949</v>
      </c>
      <c r="D29" s="3">
        <v>200006400</v>
      </c>
      <c r="E29" s="1" t="s">
        <v>92</v>
      </c>
      <c r="F29" s="2" t="s">
        <v>93</v>
      </c>
      <c r="G29" s="2" t="s">
        <v>100</v>
      </c>
      <c r="H29" s="2" t="s">
        <v>101</v>
      </c>
      <c r="I29" s="5">
        <v>0</v>
      </c>
      <c r="J29" s="5">
        <v>0</v>
      </c>
      <c r="K29" s="5">
        <v>0</v>
      </c>
      <c r="L29" s="5">
        <v>0</v>
      </c>
      <c r="M29" s="5">
        <v>0</v>
      </c>
      <c r="N29" s="5">
        <v>0</v>
      </c>
    </row>
    <row r="30" spans="1:14" ht="101.5" x14ac:dyDescent="0.35">
      <c r="A30" s="2" t="s">
        <v>91</v>
      </c>
      <c r="B30" s="3">
        <v>15</v>
      </c>
      <c r="C30" s="3">
        <v>949</v>
      </c>
      <c r="D30" s="3">
        <v>200006400</v>
      </c>
      <c r="E30" s="1" t="s">
        <v>92</v>
      </c>
      <c r="F30" s="2" t="s">
        <v>93</v>
      </c>
      <c r="G30" s="2" t="s">
        <v>102</v>
      </c>
      <c r="H30" s="2" t="s">
        <v>103</v>
      </c>
      <c r="I30" s="5">
        <v>0</v>
      </c>
      <c r="J30" s="5">
        <v>0</v>
      </c>
      <c r="K30" s="5">
        <v>0</v>
      </c>
      <c r="L30" s="5">
        <v>0</v>
      </c>
      <c r="M30" s="5">
        <v>0</v>
      </c>
      <c r="N30" s="5">
        <v>6786250</v>
      </c>
    </row>
    <row r="31" spans="1:14" ht="116" x14ac:dyDescent="0.35">
      <c r="A31" s="2" t="s">
        <v>91</v>
      </c>
      <c r="B31" s="3">
        <v>15</v>
      </c>
      <c r="C31" s="3">
        <v>949</v>
      </c>
      <c r="D31" s="3">
        <v>200006400</v>
      </c>
      <c r="E31" s="1" t="s">
        <v>92</v>
      </c>
      <c r="F31" s="2" t="s">
        <v>93</v>
      </c>
      <c r="G31" s="2" t="s">
        <v>104</v>
      </c>
      <c r="H31" s="2" t="s">
        <v>105</v>
      </c>
      <c r="I31" s="5">
        <v>0</v>
      </c>
      <c r="J31" s="5">
        <v>0</v>
      </c>
      <c r="K31" s="5">
        <v>0</v>
      </c>
      <c r="L31" s="5">
        <v>0</v>
      </c>
      <c r="M31" s="5">
        <v>0</v>
      </c>
      <c r="N31" s="5">
        <v>0</v>
      </c>
    </row>
    <row r="32" spans="1:14" ht="130.5" x14ac:dyDescent="0.35">
      <c r="A32" s="2" t="s">
        <v>91</v>
      </c>
      <c r="B32" s="3">
        <v>15</v>
      </c>
      <c r="C32" s="3">
        <v>949</v>
      </c>
      <c r="D32" s="3">
        <v>200006400</v>
      </c>
      <c r="E32" s="1" t="s">
        <v>92</v>
      </c>
      <c r="F32" s="2" t="s">
        <v>93</v>
      </c>
      <c r="G32" s="2" t="s">
        <v>106</v>
      </c>
      <c r="H32" s="2" t="s">
        <v>107</v>
      </c>
      <c r="I32" s="5">
        <v>0</v>
      </c>
      <c r="J32" s="5">
        <v>0</v>
      </c>
      <c r="K32" s="5">
        <v>0</v>
      </c>
      <c r="L32" s="5">
        <v>0</v>
      </c>
      <c r="M32" s="5">
        <v>0</v>
      </c>
      <c r="N32" s="5">
        <v>58500000</v>
      </c>
    </row>
    <row r="33" spans="1:14" ht="72.5" x14ac:dyDescent="0.35">
      <c r="A33" s="2" t="s">
        <v>91</v>
      </c>
      <c r="B33" s="3">
        <v>15</v>
      </c>
      <c r="C33" s="3">
        <v>949</v>
      </c>
      <c r="D33" s="3">
        <v>200006400</v>
      </c>
      <c r="E33" s="1" t="s">
        <v>92</v>
      </c>
      <c r="F33" s="2" t="s">
        <v>93</v>
      </c>
      <c r="G33" s="2" t="s">
        <v>108</v>
      </c>
      <c r="H33" s="2" t="s">
        <v>122</v>
      </c>
      <c r="I33" s="5">
        <v>0</v>
      </c>
      <c r="J33" s="5">
        <v>0</v>
      </c>
      <c r="K33" s="5">
        <v>0</v>
      </c>
      <c r="L33" s="5">
        <v>0</v>
      </c>
      <c r="M33" s="5">
        <v>0</v>
      </c>
      <c r="N33" s="5">
        <v>6600000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Filters</vt:lpstr>
      <vt:lpstr>2021 Capital Operating Changes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2020-12-10T03:45:44Z</dcterms:modified>
</cp:coreProperties>
</file>